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23475" windowHeight="9630"/>
  </bookViews>
  <sheets>
    <sheet name="7 d)" sheetId="1" r:id="rId1"/>
  </sheets>
  <definedNames>
    <definedName name="_xlnm.Print_Area" localSheetId="0">'7 d)'!$A$1:$G$34</definedName>
  </definedNames>
  <calcPr calcId="145621"/>
</workbook>
</file>

<file path=xl/calcChain.xml><?xml version="1.0" encoding="utf-8"?>
<calcChain xmlns="http://schemas.openxmlformats.org/spreadsheetml/2006/main">
  <c r="F26" i="1" l="1"/>
  <c r="F15" i="1"/>
  <c r="F25" i="1"/>
  <c r="F14" i="1"/>
  <c r="F24" i="1"/>
  <c r="F13" i="1"/>
  <c r="F23" i="1"/>
  <c r="F12" i="1"/>
  <c r="G14" i="1" l="1"/>
  <c r="G13" i="1"/>
  <c r="G12" i="1"/>
  <c r="G11" i="1" l="1"/>
  <c r="G21" i="1" l="1"/>
  <c r="F21" i="1"/>
  <c r="E21" i="1"/>
  <c r="D21" i="1"/>
  <c r="C21" i="1"/>
  <c r="B21" i="1"/>
  <c r="G10" i="1"/>
  <c r="G32" i="1" s="1"/>
  <c r="F10" i="1"/>
  <c r="E10" i="1"/>
  <c r="D10" i="1"/>
  <c r="C10" i="1"/>
  <c r="C32" i="1" s="1"/>
  <c r="B10" i="1"/>
  <c r="F32" i="1" l="1"/>
  <c r="D32" i="1"/>
  <c r="E32" i="1"/>
  <c r="B32" i="1"/>
</calcChain>
</file>

<file path=xl/sharedStrings.xml><?xml version="1.0" encoding="utf-8"?>
<sst xmlns="http://schemas.openxmlformats.org/spreadsheetml/2006/main" count="34" uniqueCount="26">
  <si>
    <t>SISTEMA PARA EL DESARROLLO INTEGRAL DE LA FAMILIA DE BAJA CALIFORNIA</t>
  </si>
  <si>
    <t>Resultados de Egresos - LDF</t>
  </si>
  <si>
    <t>(PESOS)</t>
  </si>
  <si>
    <t>Formato 7 d) Resultados de Egresos - LDF</t>
  </si>
  <si>
    <t>CONCEPTO</t>
  </si>
  <si>
    <t xml:space="preserve">Año 5 </t>
  </si>
  <si>
    <t xml:space="preserve">Año 4 </t>
  </si>
  <si>
    <t xml:space="preserve">Año 3 </t>
  </si>
  <si>
    <t xml:space="preserve">Año 2 </t>
  </si>
  <si>
    <t xml:space="preserve">Año 1 </t>
  </si>
  <si>
    <t xml:space="preserve">Año del Ejercicio Vigente 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</si>
  <si>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</si>
  <si>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</si>
  <si>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</si>
  <si>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</si>
  <si>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</si>
  <si>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</si>
  <si>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</si>
  <si>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</si>
  <si>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</si>
  <si>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</si>
  <si>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</si>
  <si>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</si>
  <si>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</si>
  <si>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t>Los importes corresponden a los egresos totales devengados.</t>
  </si>
  <si>
    <t xml:space="preserve">Los importes corresponden a los egresos devengados al cierre trimestral más reciente disponible y estimados para el resto del ejercicio.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</si>
</sst>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4" xfId="0" applyNumberFormat="1" applyFont="1" applyFill="1" applyBorder="1"/>
    <xf numFmtId="4" fontId="1" fillId="2" borderId="2" xfId="0" applyNumberFormat="1" applyFont="1" applyFill="1" applyBorder="1"/>
    <xf numFmtId="4" fontId="1" fillId="2" borderId="3" xfId="0" applyNumberFormat="1" applyFont="1" applyFill="1" applyBorder="1"/>
    <xf numFmtId="4" fontId="0" fillId="0" borderId="0" xfId="0" applyNumberFormat="1"/>
    <xf numFmtId="0" fontId="0" fillId="2" borderId="4" xfId="0" applyFill="1" applyBorder="1"/>
    <xf numFmtId="4" fontId="0" fillId="2" borderId="15" xfId="0" applyNumberFormat="1" applyFill="1" applyBorder="1"/>
    <xf numFmtId="4" fontId="0" fillId="2" borderId="0" xfId="0" applyNumberFormat="1" applyFill="1" applyBorder="1"/>
    <xf numFmtId="4" fontId="0" fillId="2" borderId="5" xfId="0" applyNumberFormat="1" applyFill="1" applyBorder="1"/>
    <xf numFmtId="4" fontId="0" fillId="0" borderId="5" xfId="0" applyNumberFormat="1" applyBorder="1"/>
    <xf numFmtId="0" fontId="1" fillId="2" borderId="4" xfId="0" applyFont="1" applyFill="1" applyBorder="1"/>
    <xf numFmtId="4" fontId="1" fillId="2" borderId="15" xfId="0" applyNumberFormat="1" applyFont="1" applyFill="1" applyBorder="1"/>
    <xf numFmtId="4" fontId="1" fillId="2" borderId="0" xfId="0" applyNumberFormat="1" applyFont="1" applyFill="1" applyBorder="1"/>
    <xf numFmtId="4" fontId="1" fillId="2" borderId="5" xfId="0" applyNumberFormat="1" applyFont="1" applyFill="1" applyBorder="1"/>
    <xf numFmtId="0" fontId="1" fillId="2" borderId="12" xfId="0" applyFont="1" applyFill="1" applyBorder="1"/>
    <xf numFmtId="4" fontId="1" fillId="2" borderId="13" xfId="0" applyNumberFormat="1" applyFont="1" applyFill="1" applyBorder="1"/>
    <xf numFmtId="4" fontId="1" fillId="2" borderId="9" xfId="0" applyNumberFormat="1" applyFont="1" applyFill="1" applyBorder="1"/>
    <xf numFmtId="4" fontId="1" fillId="2" borderId="10" xfId="0" applyNumberFormat="1" applyFont="1" applyFill="1" applyBorder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164" fontId="0" fillId="0" borderId="0" xfId="1" applyNumberFormat="1" applyFont="1"/>
    <xf numFmtId="4" fontId="0" fillId="0" borderId="0" xfId="0" applyNumberFormat="1" applyFill="1" applyBorder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57150</xdr:rowOff>
    </xdr:from>
    <xdr:to>
      <xdr:col>0</xdr:col>
      <xdr:colOff>1085850</xdr:colOff>
      <xdr:row>3</xdr:row>
      <xdr:rowOff>180975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95300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1</xdr:row>
      <xdr:rowOff>28575</xdr:rowOff>
    </xdr:from>
    <xdr:to>
      <xdr:col>6</xdr:col>
      <xdr:colOff>301487</xdr:colOff>
      <xdr:row>3</xdr:row>
      <xdr:rowOff>142875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6725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B7" workbookViewId="0">
      <selection activeCell="I11" sqref="I11:Q23"/>
    </sheetView>
  </sheetViews>
  <sheetFormatPr baseColWidth="10" defaultColWidth="9.140625" defaultRowHeight="15" x14ac:dyDescent="0.25"/>
  <cols>
    <col min="1" max="1" width="54" customWidth="1"/>
    <col min="2" max="3" width="15" customWidth="1"/>
    <col min="4" max="4" width="15.140625" customWidth="1"/>
    <col min="5" max="5" width="15.42578125" customWidth="1"/>
    <col min="6" max="6" width="16" customWidth="1"/>
    <col min="7" max="7" width="16.7109375" customWidth="1"/>
    <col min="9" max="9" width="13.7109375" bestFit="1" customWidth="1"/>
    <col min="10" max="10" width="19" customWidth="1"/>
    <col min="11" max="11" width="17.42578125" customWidth="1"/>
    <col min="12" max="12" width="12.7109375" bestFit="1" customWidth="1"/>
  </cols>
  <sheetData>
    <row r="1" spans="1:13" ht="34.5" customHeight="1" thickBot="1" x14ac:dyDescent="0.3"/>
    <row r="2" spans="1:13" x14ac:dyDescent="0.25">
      <c r="A2" s="46" t="s">
        <v>0</v>
      </c>
      <c r="B2" s="47"/>
      <c r="C2" s="47"/>
      <c r="D2" s="47"/>
      <c r="E2" s="47"/>
      <c r="F2" s="47"/>
      <c r="G2" s="48"/>
    </row>
    <row r="3" spans="1:13" x14ac:dyDescent="0.25">
      <c r="A3" s="49" t="s">
        <v>1</v>
      </c>
      <c r="B3" s="50"/>
      <c r="C3" s="50"/>
      <c r="D3" s="50"/>
      <c r="E3" s="50"/>
      <c r="F3" s="50"/>
      <c r="G3" s="51"/>
    </row>
    <row r="4" spans="1:13" ht="15.75" thickBot="1" x14ac:dyDescent="0.3">
      <c r="A4" s="49" t="s">
        <v>2</v>
      </c>
      <c r="B4" s="50"/>
      <c r="C4" s="50"/>
      <c r="D4" s="50"/>
      <c r="E4" s="50"/>
      <c r="F4" s="50"/>
      <c r="G4" s="51"/>
    </row>
    <row r="5" spans="1:13" ht="19.5" thickBot="1" x14ac:dyDescent="0.35">
      <c r="A5" s="1"/>
      <c r="B5" s="2"/>
      <c r="C5" s="2"/>
      <c r="D5" s="3" t="s">
        <v>3</v>
      </c>
      <c r="E5" s="4"/>
      <c r="F5" s="5"/>
      <c r="G5" s="6"/>
    </row>
    <row r="6" spans="1:13" ht="15.75" thickBot="1" x14ac:dyDescent="0.3">
      <c r="A6" s="1"/>
      <c r="B6" s="7"/>
      <c r="C6" s="7"/>
      <c r="D6" s="7"/>
      <c r="E6" s="7"/>
      <c r="F6" s="7"/>
      <c r="G6" s="8"/>
    </row>
    <row r="7" spans="1:13" ht="30.75" thickBot="1" x14ac:dyDescent="0.3">
      <c r="A7" s="46" t="s">
        <v>4</v>
      </c>
      <c r="B7" s="9" t="s">
        <v>5</v>
      </c>
      <c r="C7" s="10" t="s">
        <v>6</v>
      </c>
      <c r="D7" s="9" t="s">
        <v>7</v>
      </c>
      <c r="E7" s="10" t="s">
        <v>8</v>
      </c>
      <c r="F7" s="9" t="s">
        <v>9</v>
      </c>
      <c r="G7" s="11" t="s">
        <v>10</v>
      </c>
    </row>
    <row r="8" spans="1:13" ht="15.75" thickBot="1" x14ac:dyDescent="0.3">
      <c r="A8" s="52"/>
      <c r="B8" s="45">
        <v>2012</v>
      </c>
      <c r="C8" s="12">
        <v>2013</v>
      </c>
      <c r="D8" s="13">
        <v>2014</v>
      </c>
      <c r="E8" s="12">
        <v>2015</v>
      </c>
      <c r="F8" s="14">
        <v>2016</v>
      </c>
      <c r="G8" s="14">
        <v>2017</v>
      </c>
    </row>
    <row r="9" spans="1:13" ht="6.75" customHeight="1" thickBot="1" x14ac:dyDescent="0.3">
      <c r="A9" s="15"/>
      <c r="B9" s="16"/>
      <c r="C9" s="17"/>
      <c r="D9" s="16"/>
      <c r="E9" s="17"/>
      <c r="F9" s="16"/>
      <c r="G9" s="18"/>
    </row>
    <row r="10" spans="1:13" x14ac:dyDescent="0.25">
      <c r="A10" s="19" t="s">
        <v>11</v>
      </c>
      <c r="B10" s="20">
        <f>SUM(B11:B19)</f>
        <v>248627085.46000001</v>
      </c>
      <c r="C10" s="21">
        <f t="shared" ref="C10:F10" si="0">SUM(C11:C19)</f>
        <v>269065691.97999996</v>
      </c>
      <c r="D10" s="20">
        <f t="shared" si="0"/>
        <v>315429767.33999997</v>
      </c>
      <c r="E10" s="21">
        <f t="shared" si="0"/>
        <v>354002141.82000005</v>
      </c>
      <c r="F10" s="20">
        <f t="shared" si="0"/>
        <v>411671537.42999995</v>
      </c>
      <c r="G10" s="22">
        <f>SUM(G11:G19)</f>
        <v>501751974.13000005</v>
      </c>
      <c r="I10" s="23"/>
    </row>
    <row r="11" spans="1:13" x14ac:dyDescent="0.25">
      <c r="A11" s="24" t="s">
        <v>12</v>
      </c>
      <c r="B11" s="25">
        <v>188923407.06999999</v>
      </c>
      <c r="C11" s="25">
        <v>210757177.19999999</v>
      </c>
      <c r="D11" s="26">
        <v>229564029.69999999</v>
      </c>
      <c r="E11" s="25">
        <v>247888764.02000001</v>
      </c>
      <c r="F11" s="27">
        <v>263636150.72</v>
      </c>
      <c r="G11" s="27">
        <f>207458402.12+60370641.07+7946879.18</f>
        <v>275775922.37</v>
      </c>
      <c r="I11" s="43"/>
      <c r="J11" s="43"/>
      <c r="K11" s="44"/>
      <c r="L11" s="44"/>
      <c r="M11" s="23"/>
    </row>
    <row r="12" spans="1:13" x14ac:dyDescent="0.25">
      <c r="A12" s="24" t="s">
        <v>13</v>
      </c>
      <c r="B12" s="25">
        <v>13744982.949999999</v>
      </c>
      <c r="C12" s="25">
        <v>14386601.98</v>
      </c>
      <c r="D12" s="26">
        <v>15749276.550000001</v>
      </c>
      <c r="E12" s="25">
        <v>16538322.880000001</v>
      </c>
      <c r="F12" s="28">
        <f>7893790.78+268633.35+7457514.04</f>
        <v>15619938.17</v>
      </c>
      <c r="G12" s="28">
        <f>20167267.68+2000000</f>
        <v>22167267.68</v>
      </c>
      <c r="I12" s="40"/>
      <c r="J12" s="23"/>
      <c r="K12" s="41"/>
      <c r="L12" s="23"/>
      <c r="M12" s="23"/>
    </row>
    <row r="13" spans="1:13" x14ac:dyDescent="0.25">
      <c r="A13" s="24" t="s">
        <v>14</v>
      </c>
      <c r="B13" s="25">
        <v>35777637.030000001</v>
      </c>
      <c r="C13" s="25">
        <v>38213440.789999999</v>
      </c>
      <c r="D13" s="26">
        <v>48999526.93</v>
      </c>
      <c r="E13" s="25">
        <v>48998085.719999999</v>
      </c>
      <c r="F13" s="27">
        <f>38499401.98+1480426.51+16538395.08</f>
        <v>56518223.569999993</v>
      </c>
      <c r="G13" s="28">
        <f>61434658.41+8000000</f>
        <v>69434658.409999996</v>
      </c>
      <c r="I13" s="40"/>
      <c r="J13" s="23"/>
      <c r="K13" s="41"/>
      <c r="L13" s="23"/>
      <c r="M13" s="23"/>
    </row>
    <row r="14" spans="1:13" x14ac:dyDescent="0.25">
      <c r="A14" s="24" t="s">
        <v>15</v>
      </c>
      <c r="B14" s="25">
        <v>7011640.6100000003</v>
      </c>
      <c r="C14" s="25">
        <v>3482057.13</v>
      </c>
      <c r="D14" s="26">
        <v>10225226.59</v>
      </c>
      <c r="E14" s="25">
        <v>34426657.090000004</v>
      </c>
      <c r="F14" s="28">
        <f>56769415.86+4505991.49+7433055.62</f>
        <v>68708462.969999999</v>
      </c>
      <c r="G14" s="28">
        <f>92182361.4+33672684.9</f>
        <v>125855046.30000001</v>
      </c>
      <c r="I14" s="40"/>
      <c r="J14" s="23"/>
      <c r="K14" s="41"/>
      <c r="L14" s="23"/>
      <c r="M14" s="23"/>
    </row>
    <row r="15" spans="1:13" x14ac:dyDescent="0.25">
      <c r="A15" s="24" t="s">
        <v>16</v>
      </c>
      <c r="B15" s="25">
        <v>3169417.8</v>
      </c>
      <c r="C15" s="25">
        <v>2226414.88</v>
      </c>
      <c r="D15" s="26">
        <v>10891707.57</v>
      </c>
      <c r="E15" s="25">
        <v>6150312.1100000003</v>
      </c>
      <c r="F15" s="28">
        <f>2034172.3+206877.46+4947712.24</f>
        <v>7188762</v>
      </c>
      <c r="G15" s="28">
        <v>8519079.3699999992</v>
      </c>
      <c r="I15" s="40"/>
      <c r="J15" s="23"/>
      <c r="K15" s="41"/>
      <c r="L15" s="23"/>
      <c r="M15" s="23"/>
    </row>
    <row r="16" spans="1:13" x14ac:dyDescent="0.25">
      <c r="A16" s="24" t="s">
        <v>17</v>
      </c>
      <c r="B16" s="25"/>
      <c r="C16" s="26"/>
      <c r="D16" s="25"/>
      <c r="E16" s="26"/>
      <c r="F16" s="25"/>
      <c r="G16" s="27"/>
      <c r="I16" s="40"/>
      <c r="J16" s="23"/>
      <c r="K16" s="41"/>
      <c r="L16" s="23"/>
      <c r="M16" s="23"/>
    </row>
    <row r="17" spans="1:13" x14ac:dyDescent="0.25">
      <c r="A17" s="24" t="s">
        <v>18</v>
      </c>
      <c r="B17" s="25"/>
      <c r="C17" s="26"/>
      <c r="D17" s="25"/>
      <c r="E17" s="26"/>
      <c r="F17" s="25"/>
      <c r="G17" s="27"/>
      <c r="I17" s="40"/>
      <c r="J17" s="42"/>
      <c r="K17" s="42"/>
      <c r="L17" s="42"/>
      <c r="M17" s="23"/>
    </row>
    <row r="18" spans="1:13" x14ac:dyDescent="0.25">
      <c r="A18" s="24" t="s">
        <v>19</v>
      </c>
      <c r="B18" s="25"/>
      <c r="C18" s="26"/>
      <c r="D18" s="25"/>
      <c r="E18" s="26"/>
      <c r="F18" s="25"/>
      <c r="G18" s="27"/>
      <c r="I18" s="23"/>
      <c r="J18" s="23"/>
      <c r="M18" s="23"/>
    </row>
    <row r="19" spans="1:13" x14ac:dyDescent="0.25">
      <c r="A19" s="24" t="s">
        <v>20</v>
      </c>
      <c r="B19" s="25"/>
      <c r="C19" s="26"/>
      <c r="D19" s="25"/>
      <c r="E19" s="26"/>
      <c r="F19" s="25"/>
      <c r="G19" s="27"/>
      <c r="I19" s="23"/>
      <c r="M19" s="23"/>
    </row>
    <row r="20" spans="1:13" x14ac:dyDescent="0.25">
      <c r="A20" s="24"/>
      <c r="B20" s="25"/>
      <c r="C20" s="26"/>
      <c r="D20" s="25"/>
      <c r="E20" s="26"/>
      <c r="F20" s="25"/>
      <c r="G20" s="27"/>
      <c r="I20" s="23"/>
      <c r="J20" s="23"/>
      <c r="K20" s="23"/>
    </row>
    <row r="21" spans="1:13" x14ac:dyDescent="0.25">
      <c r="A21" s="29" t="s">
        <v>21</v>
      </c>
      <c r="B21" s="30">
        <f>SUM(B22:B30)</f>
        <v>135026908.33000001</v>
      </c>
      <c r="C21" s="31">
        <f t="shared" ref="C21:G21" si="1">SUM(C22:C30)</f>
        <v>150794984.46000001</v>
      </c>
      <c r="D21" s="30">
        <f t="shared" si="1"/>
        <v>166956474.12</v>
      </c>
      <c r="E21" s="31">
        <f t="shared" si="1"/>
        <v>181783152.24000001</v>
      </c>
      <c r="F21" s="30">
        <f t="shared" si="1"/>
        <v>183148849.33999997</v>
      </c>
      <c r="G21" s="32">
        <f t="shared" si="1"/>
        <v>210860115.04999998</v>
      </c>
      <c r="J21" s="23"/>
    </row>
    <row r="22" spans="1:13" x14ac:dyDescent="0.25">
      <c r="A22" s="24" t="s">
        <v>12</v>
      </c>
      <c r="B22" s="25">
        <v>5868108.5199999996</v>
      </c>
      <c r="C22" s="25">
        <v>4105100</v>
      </c>
      <c r="D22" s="26">
        <v>3782806</v>
      </c>
      <c r="E22" s="25">
        <v>3350350</v>
      </c>
      <c r="F22" s="27">
        <v>0</v>
      </c>
      <c r="G22" s="27"/>
      <c r="J22" s="23"/>
    </row>
    <row r="23" spans="1:13" x14ac:dyDescent="0.25">
      <c r="A23" s="24" t="s">
        <v>13</v>
      </c>
      <c r="B23" s="25">
        <v>6857292.2199999997</v>
      </c>
      <c r="C23" s="25">
        <v>5144514.5999999996</v>
      </c>
      <c r="D23" s="26">
        <v>6708177.8300000001</v>
      </c>
      <c r="E23" s="25">
        <v>6084659.6900000004</v>
      </c>
      <c r="F23" s="27">
        <f>1901.24+6370861.39+508329.84</f>
        <v>6881092.4699999997</v>
      </c>
      <c r="G23" s="27">
        <v>8890377.8399999999</v>
      </c>
      <c r="J23" s="23"/>
    </row>
    <row r="24" spans="1:13" x14ac:dyDescent="0.25">
      <c r="A24" s="24" t="s">
        <v>14</v>
      </c>
      <c r="B24" s="25">
        <v>3893551.06</v>
      </c>
      <c r="C24" s="25">
        <v>4352034.79</v>
      </c>
      <c r="D24" s="26">
        <v>6973035.4500000002</v>
      </c>
      <c r="E24" s="25">
        <v>7418439.5199999996</v>
      </c>
      <c r="F24" s="27">
        <f>38915.33+5545873.62+241802</f>
        <v>5826590.9500000002</v>
      </c>
      <c r="G24" s="27">
        <v>12146568.539999999</v>
      </c>
      <c r="J24" s="23"/>
    </row>
    <row r="25" spans="1:13" x14ac:dyDescent="0.25">
      <c r="A25" s="24" t="s">
        <v>15</v>
      </c>
      <c r="B25" s="25">
        <v>116039316.62</v>
      </c>
      <c r="C25" s="25">
        <v>134761873.09999999</v>
      </c>
      <c r="D25" s="26">
        <v>144167479.62</v>
      </c>
      <c r="E25" s="25">
        <v>163562623.18000001</v>
      </c>
      <c r="F25" s="27">
        <f>9437692.94+152370115.03+801250</f>
        <v>162609057.97</v>
      </c>
      <c r="G25" s="27">
        <v>189823168.66999999</v>
      </c>
    </row>
    <row r="26" spans="1:13" x14ac:dyDescent="0.25">
      <c r="A26" s="24" t="s">
        <v>16</v>
      </c>
      <c r="B26" s="25">
        <v>2368639.91</v>
      </c>
      <c r="C26" s="25">
        <v>2141871.08</v>
      </c>
      <c r="D26" s="26">
        <v>1324975.22</v>
      </c>
      <c r="E26" s="25">
        <v>1367079.85</v>
      </c>
      <c r="F26" s="27">
        <f>2459495.8+28174.08+941423.31+1605958.23+1377135.33+1419921.2</f>
        <v>7832107.9500000002</v>
      </c>
      <c r="G26" s="27"/>
    </row>
    <row r="27" spans="1:13" x14ac:dyDescent="0.25">
      <c r="A27" s="24" t="s">
        <v>17</v>
      </c>
      <c r="B27" s="25"/>
      <c r="C27" s="25">
        <v>289590.89</v>
      </c>
      <c r="D27" s="26">
        <v>4000000</v>
      </c>
      <c r="E27" s="25"/>
      <c r="F27" s="27"/>
      <c r="G27" s="27"/>
    </row>
    <row r="28" spans="1:13" x14ac:dyDescent="0.25">
      <c r="A28" s="24" t="s">
        <v>18</v>
      </c>
      <c r="B28" s="25"/>
      <c r="C28" s="26"/>
      <c r="D28" s="25"/>
      <c r="E28" s="26"/>
      <c r="F28" s="25"/>
      <c r="G28" s="27"/>
    </row>
    <row r="29" spans="1:13" x14ac:dyDescent="0.25">
      <c r="A29" s="24" t="s">
        <v>22</v>
      </c>
      <c r="B29" s="25"/>
      <c r="C29" s="26"/>
      <c r="D29" s="25"/>
      <c r="E29" s="26"/>
      <c r="F29" s="25"/>
      <c r="G29" s="27"/>
    </row>
    <row r="30" spans="1:13" x14ac:dyDescent="0.25">
      <c r="A30" s="24" t="s">
        <v>20</v>
      </c>
      <c r="B30" s="25"/>
      <c r="C30" s="26"/>
      <c r="D30" s="25"/>
      <c r="E30" s="26"/>
      <c r="F30" s="25"/>
      <c r="G30" s="27"/>
    </row>
    <row r="31" spans="1:13" x14ac:dyDescent="0.25">
      <c r="A31" s="24"/>
      <c r="B31" s="25"/>
      <c r="C31" s="26"/>
      <c r="D31" s="25"/>
      <c r="E31" s="26"/>
      <c r="F31" s="25"/>
      <c r="G31" s="27"/>
    </row>
    <row r="32" spans="1:13" ht="15.75" thickBot="1" x14ac:dyDescent="0.3">
      <c r="A32" s="33" t="s">
        <v>23</v>
      </c>
      <c r="B32" s="34">
        <f>B10+B21</f>
        <v>383653993.79000002</v>
      </c>
      <c r="C32" s="35">
        <f t="shared" ref="C32:F32" si="2">C10+C21</f>
        <v>419860676.43999994</v>
      </c>
      <c r="D32" s="34">
        <f t="shared" si="2"/>
        <v>482386241.45999998</v>
      </c>
      <c r="E32" s="35">
        <f t="shared" si="2"/>
        <v>535785294.06000006</v>
      </c>
      <c r="F32" s="34">
        <f t="shared" si="2"/>
        <v>594820386.76999998</v>
      </c>
      <c r="G32" s="36">
        <f>G10+G21</f>
        <v>712612089.18000007</v>
      </c>
    </row>
    <row r="33" spans="1:7" x14ac:dyDescent="0.25">
      <c r="A33" s="37" t="s">
        <v>24</v>
      </c>
      <c r="B33" s="38"/>
      <c r="C33" s="38"/>
      <c r="D33" s="38"/>
      <c r="E33" s="38"/>
      <c r="F33" s="38"/>
      <c r="G33" s="38"/>
    </row>
    <row r="34" spans="1:7" x14ac:dyDescent="0.25">
      <c r="A34" s="39" t="s">
        <v>25</v>
      </c>
    </row>
    <row r="35" spans="1:7" x14ac:dyDescent="0.25">
      <c r="G35" s="23"/>
    </row>
  </sheetData>
  <mergeCells count="4">
    <mergeCell ref="A2:G2"/>
    <mergeCell ref="A3:G3"/>
    <mergeCell ref="A4:G4"/>
    <mergeCell ref="A7:A8"/>
  </mergeCells>
  <printOptions horizontalCentered="1"/>
  <pageMargins left="0" right="0" top="3.937007874015748E-2" bottom="3.937007874015748E-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d)</vt:lpstr>
      <vt:lpstr>'7 d)'!Área_de_impresión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Salvador Gradilla Ballesteros</cp:lastModifiedBy>
  <cp:lastPrinted>2017-11-29T19:59:48Z</cp:lastPrinted>
  <dcterms:created xsi:type="dcterms:W3CDTF">2017-01-13T20:11:32Z</dcterms:created>
  <dcterms:modified xsi:type="dcterms:W3CDTF">2017-11-29T22:15:22Z</dcterms:modified>
</cp:coreProperties>
</file>